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08" sheetId="15" r:id="rId1"/>
  </sheets>
  <calcPr calcId="125725" iterate="1"/>
</workbook>
</file>

<file path=xl/calcChain.xml><?xml version="1.0" encoding="utf-8"?>
<calcChain xmlns="http://schemas.openxmlformats.org/spreadsheetml/2006/main">
  <c r="K22" i="15"/>
  <c r="J22"/>
  <c r="I25" l="1"/>
  <c r="L64" l="1"/>
  <c r="L65"/>
  <c r="L66"/>
  <c r="L67"/>
  <c r="L68"/>
  <c r="L69"/>
  <c r="L70"/>
  <c r="L71"/>
  <c r="L72"/>
  <c r="L73"/>
  <c r="L74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21"/>
  <c r="L22"/>
  <c r="L23"/>
  <c r="L25"/>
  <c r="L27"/>
  <c r="L28"/>
  <c r="L29"/>
  <c r="L30"/>
  <c r="L31"/>
  <c r="L32"/>
  <c r="L33"/>
  <c r="L34"/>
  <c r="L35"/>
  <c r="I59" l="1"/>
  <c r="J62" l="1"/>
  <c r="K62"/>
  <c r="I62"/>
  <c r="J31"/>
  <c r="K31"/>
  <c r="I31"/>
  <c r="J47"/>
  <c r="K47"/>
  <c r="I47"/>
  <c r="K73" l="1"/>
  <c r="J73"/>
  <c r="I73"/>
  <c r="L26"/>
  <c r="K40" l="1"/>
  <c r="K28" s="1"/>
  <c r="J40"/>
  <c r="J28" s="1"/>
  <c r="I40"/>
  <c r="J20" l="1"/>
  <c r="K20"/>
  <c r="I20"/>
  <c r="L20" l="1"/>
  <c r="J58" l="1"/>
  <c r="J57" s="1"/>
  <c r="K58"/>
  <c r="K57" s="1"/>
  <c r="I58"/>
  <c r="I57" s="1"/>
  <c r="J51"/>
  <c r="K51"/>
  <c r="I51"/>
  <c r="J24"/>
  <c r="K24"/>
  <c r="I24"/>
  <c r="L24" l="1"/>
  <c r="I71" l="1"/>
  <c r="K71"/>
  <c r="J71"/>
  <c r="K69"/>
  <c r="J69"/>
  <c r="I69"/>
  <c r="K67"/>
  <c r="J67"/>
  <c r="I67"/>
  <c r="I29"/>
  <c r="I28" s="1"/>
  <c r="J66" l="1"/>
  <c r="J75" s="1"/>
  <c r="K66"/>
  <c r="K75" s="1"/>
  <c r="I66"/>
  <c r="I75" s="1"/>
  <c r="L75" l="1"/>
</calcChain>
</file>

<file path=xl/comments1.xml><?xml version="1.0" encoding="utf-8"?>
<comments xmlns="http://schemas.openxmlformats.org/spreadsheetml/2006/main">
  <authors>
    <author>Автор</author>
  </authors>
  <commentList>
    <comment ref="I18" authorId="0">
      <text>
        <r>
          <rPr>
            <sz val="9"/>
            <color indexed="81"/>
            <rFont val="Tahoma"/>
            <family val="2"/>
            <charset val="204"/>
          </rPr>
          <t xml:space="preserve">мест и рес  бюджеты
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интер-30,0
связь-6,0</t>
        </r>
      </text>
    </comment>
    <comment ref="I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сайт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дератизация-3,0
поверка СИ-5,0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м/о-35,0
соут-5,0
рем.раб-15,0
</t>
        </r>
      </text>
    </comment>
    <comment ref="I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прочее-15,0
приобр.двери-25,00</t>
        </r>
      </text>
    </comment>
    <comment ref="I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хозы,канц-10000
зим.резина-16000
приоб.посуды-6000</t>
        </r>
      </text>
    </comment>
    <comment ref="I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питание инвалид.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то газ-5,0;то пож.сиг-3,0;то видео-3,0;пров.дым-1,2;стрелец-48,0
тех.осм-1,3</t>
        </r>
      </text>
    </comment>
    <comment ref="I6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глонасс</t>
        </r>
      </text>
    </comment>
  </commentList>
</comments>
</file>

<file path=xl/sharedStrings.xml><?xml version="1.0" encoding="utf-8"?>
<sst xmlns="http://schemas.openxmlformats.org/spreadsheetml/2006/main" count="268" uniqueCount="95">
  <si>
    <t xml:space="preserve">Наименование показателя </t>
  </si>
  <si>
    <t>07</t>
  </si>
  <si>
    <t>Оплата коммунальных услуг за электроэнергию</t>
  </si>
  <si>
    <t>Оплата коммунальных услуг за газ</t>
  </si>
  <si>
    <t>Оплата коммунальных услуг за  воду</t>
  </si>
  <si>
    <t>Оплата коммунальных услуг за  ассенизатор</t>
  </si>
  <si>
    <t>Увеличение стоимости материал.запасов всего в т.ч</t>
  </si>
  <si>
    <t>Оплата коммунальных услуг всего  в т.ч</t>
  </si>
  <si>
    <t>Увеличение стоимости материал.запасов (медикаменты)</t>
  </si>
  <si>
    <t>Увеличение стоимости материал.запасов (канц и хоз товары)</t>
  </si>
  <si>
    <t>Увеличение стоимости материал.запасов (ГСМ)</t>
  </si>
  <si>
    <t xml:space="preserve">Заработная плата </t>
  </si>
  <si>
    <t>Начисления на заработную плату</t>
  </si>
  <si>
    <t xml:space="preserve">Услуги связи </t>
  </si>
  <si>
    <t xml:space="preserve">Работы, услуги по содержанию имущества </t>
  </si>
  <si>
    <t xml:space="preserve">Прочие работы и услуги </t>
  </si>
  <si>
    <t xml:space="preserve">Прочие расходы </t>
  </si>
  <si>
    <t xml:space="preserve">Капитальные вложения в основные фонды                                                                                                                                                </t>
  </si>
  <si>
    <t>02</t>
  </si>
  <si>
    <t>СубКосгу</t>
  </si>
  <si>
    <t>направление</t>
  </si>
  <si>
    <t>Прочие расходы на выполнение работ, услуг</t>
  </si>
  <si>
    <t>Оплата услуг по вневедомственной охране</t>
  </si>
  <si>
    <t>001</t>
  </si>
  <si>
    <t>Налог на имущество организаций</t>
  </si>
  <si>
    <t>Транспортный налог</t>
  </si>
  <si>
    <t>Государственные пошлины, лицензии и иные выплаты</t>
  </si>
  <si>
    <t>Плата за загрязнение окружающей среды</t>
  </si>
  <si>
    <t>008</t>
  </si>
  <si>
    <t>Социальные пособия и компенсания персоналу в денежной форме</t>
  </si>
  <si>
    <t>Оплата договоров ГПХ</t>
  </si>
  <si>
    <t>Страхование</t>
  </si>
  <si>
    <t>251-01</t>
  </si>
  <si>
    <t>Увеличение стоимости материал.запасов (стройматериалы)</t>
  </si>
  <si>
    <t xml:space="preserve">Капитальные вложения в основные фонды </t>
  </si>
  <si>
    <t>Проведение теплосберегающих  мероприятий</t>
  </si>
  <si>
    <t>Иные закупки товаров, работ и услуг для обеспечения государственных (муниципальных) нужд</t>
  </si>
  <si>
    <t>Оплата коммунальных услуг (отходы)</t>
  </si>
  <si>
    <t>Прочие расходы на выполнение работ, услуг(глонасс)</t>
  </si>
  <si>
    <t>Проведение энергосберегающих  мероприятий</t>
  </si>
  <si>
    <t>Организация утилизации ламп, содержащие ядовитые вещества</t>
  </si>
  <si>
    <t>Увеличение стоимости материал.запасов (канц и хоз товары),УГОЛЬ</t>
  </si>
  <si>
    <t>Вознаграждение за классное руководство</t>
  </si>
  <si>
    <t>Начисления на вознаграждение за классное руководство</t>
  </si>
  <si>
    <t>ГСОО</t>
  </si>
  <si>
    <t>классное руководство</t>
  </si>
  <si>
    <t>Оплата налогов,сборов и иных платежей</t>
  </si>
  <si>
    <t>Увеличение стоимости права пользования(аттестаты)</t>
  </si>
  <si>
    <t>Создание безопасных,благоприятных условий</t>
  </si>
  <si>
    <t>Энергосбережение</t>
  </si>
  <si>
    <t>Адаптация для инвалидов и других маломобильных групп населения  приоритетных объектов социальной инфраструктуры путём ремонта, реконструкции, дооборудования техническими средствами адаптации</t>
  </si>
  <si>
    <t>31201L3040</t>
  </si>
  <si>
    <t>Горячее питание</t>
  </si>
  <si>
    <t>Согласовано</t>
  </si>
  <si>
    <t>Начальник</t>
  </si>
  <si>
    <t>Отдела финансово-экономического планирования и</t>
  </si>
  <si>
    <t>Отдела образования Администрации Сарпинского РМО РК</t>
  </si>
  <si>
    <t>Код по бюджетной классификации Российской Федерации</t>
  </si>
  <si>
    <t>Раздела</t>
  </si>
  <si>
    <t>Подраздела</t>
  </si>
  <si>
    <t>Вид расходов</t>
  </si>
  <si>
    <t>очередной финансовый год</t>
  </si>
  <si>
    <t>итого(гр.8+гр9+гр10)</t>
  </si>
  <si>
    <t>коды</t>
  </si>
  <si>
    <t>0501012</t>
  </si>
  <si>
    <t>Форма по ОКУД</t>
  </si>
  <si>
    <t>Дата</t>
  </si>
  <si>
    <t>по ОКПО</t>
  </si>
  <si>
    <t>по ОКАТО</t>
  </si>
  <si>
    <t>по ОКЕИ</t>
  </si>
  <si>
    <t>Единица  измерения:   рублей</t>
  </si>
  <si>
    <t>Номер страницы</t>
  </si>
  <si>
    <t>Всего страниц</t>
  </si>
  <si>
    <t>Целевой статьи</t>
  </si>
  <si>
    <t>Утверждаю</t>
  </si>
  <si>
    <t>БЮДЖЕТНАЯ  СМЕТА  на  2022 год</t>
  </si>
  <si>
    <t>утверждено,  руб.</t>
  </si>
  <si>
    <t>ИТОГО  по коду БК(по коду раздела)</t>
  </si>
  <si>
    <t>"______"______________20____г</t>
  </si>
  <si>
    <t>Сарпинского РМО РК______________Проскура Е.А.</t>
  </si>
  <si>
    <t>"_____"________________20____г</t>
  </si>
  <si>
    <t>____________________Елынко В.В.</t>
  </si>
  <si>
    <t>"______"________________20____г</t>
  </si>
  <si>
    <t>Получатель  бюджетных  средств                    МКОУ "Коробкинская СОШ"</t>
  </si>
  <si>
    <t>Наименование  бюджета                                 Бюджет  Сарпинского  РМО РК</t>
  </si>
  <si>
    <t>от "_____"______________20____</t>
  </si>
  <si>
    <t>Руководитель учреждения Директор________________Карпова Н.А.</t>
  </si>
  <si>
    <t>Главный бухгалтер______________________</t>
  </si>
  <si>
    <t>Исполнитель Экономист ______________Корнилова В.А.Тел.(84741)22656</t>
  </si>
  <si>
    <t xml:space="preserve">      централизованного бухгалтерского учета Администрации </t>
  </si>
  <si>
    <t>Код цели</t>
  </si>
  <si>
    <t>21100</t>
  </si>
  <si>
    <t>21300</t>
  </si>
  <si>
    <t>22-53030-00000-00000</t>
  </si>
  <si>
    <t>22-53040-00000-00002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</si>
</sst>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164" fontId="1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/>
    <xf numFmtId="164" fontId="6" fillId="0" borderId="1" xfId="0" applyNumberFormat="1" applyFont="1" applyFill="1" applyBorder="1" applyAlignment="1"/>
    <xf numFmtId="164" fontId="10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5" fillId="0" borderId="0" xfId="0" applyFont="1" applyFill="1" applyAlignment="1"/>
    <xf numFmtId="0" fontId="4" fillId="0" borderId="7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vertical="center" wrapText="1"/>
    </xf>
    <xf numFmtId="0" fontId="1" fillId="0" borderId="0" xfId="0" applyFont="1" applyFill="1"/>
    <xf numFmtId="49" fontId="12" fillId="0" borderId="1" xfId="0" applyNumberFormat="1" applyFont="1" applyFill="1" applyBorder="1" applyAlignment="1">
      <alignment horizontal="left" vertical="justify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49" fontId="17" fillId="0" borderId="1" xfId="0" applyNumberFormat="1" applyFont="1" applyFill="1" applyBorder="1" applyAlignment="1">
      <alignment horizontal="left" vertical="justify" wrapText="1"/>
    </xf>
    <xf numFmtId="164" fontId="10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justify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justify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justify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justify" wrapText="1"/>
    </xf>
    <xf numFmtId="164" fontId="1" fillId="0" borderId="1" xfId="0" applyNumberFormat="1" applyFont="1" applyFill="1" applyBorder="1" applyAlignment="1">
      <alignment horizontal="center"/>
    </xf>
    <xf numFmtId="0" fontId="15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83"/>
  <sheetViews>
    <sheetView tabSelected="1" topLeftCell="A13" zoomScale="73" zoomScaleNormal="73" workbookViewId="0">
      <selection activeCell="I24" activeCellId="2" sqref="I21 I22 I24"/>
    </sheetView>
  </sheetViews>
  <sheetFormatPr defaultRowHeight="15.75"/>
  <cols>
    <col min="1" max="1" width="54.7109375" style="9" customWidth="1"/>
    <col min="2" max="2" width="7.5703125" style="9" customWidth="1"/>
    <col min="3" max="3" width="8.42578125" style="9" customWidth="1"/>
    <col min="4" max="4" width="17" style="9" customWidth="1"/>
    <col min="5" max="5" width="9.28515625" style="9" customWidth="1"/>
    <col min="6" max="7" width="8.85546875" style="9" customWidth="1"/>
    <col min="8" max="8" width="10.5703125" style="9" customWidth="1"/>
    <col min="9" max="9" width="12.7109375" style="9" customWidth="1"/>
    <col min="10" max="10" width="11.85546875" style="9" customWidth="1"/>
    <col min="11" max="12" width="13.7109375" style="9" customWidth="1"/>
    <col min="13" max="16384" width="9.140625" style="9"/>
  </cols>
  <sheetData>
    <row r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>
      <c r="A2" s="10" t="s">
        <v>53</v>
      </c>
      <c r="B2" s="8"/>
      <c r="C2" s="8"/>
      <c r="D2" s="8"/>
      <c r="E2" s="8"/>
      <c r="F2" s="11" t="s">
        <v>74</v>
      </c>
      <c r="G2" s="11"/>
      <c r="H2" s="11"/>
      <c r="I2" s="11"/>
      <c r="J2" s="11"/>
      <c r="K2" s="8"/>
      <c r="L2" s="8"/>
    </row>
    <row r="3" spans="1:12">
      <c r="A3" s="12" t="s">
        <v>54</v>
      </c>
      <c r="B3" s="8"/>
      <c r="C3" s="8"/>
      <c r="D3" s="8"/>
      <c r="E3" s="13"/>
      <c r="F3" s="14" t="s">
        <v>54</v>
      </c>
      <c r="G3" s="14"/>
      <c r="H3" s="14"/>
      <c r="I3" s="14"/>
      <c r="J3" s="14"/>
      <c r="K3" s="13"/>
      <c r="L3" s="13"/>
    </row>
    <row r="4" spans="1:12">
      <c r="A4" s="12" t="s">
        <v>55</v>
      </c>
      <c r="B4" s="8"/>
      <c r="C4" s="8"/>
      <c r="D4" s="8"/>
      <c r="E4" s="14" t="s">
        <v>56</v>
      </c>
      <c r="F4" s="14"/>
      <c r="G4" s="14"/>
      <c r="H4" s="14"/>
      <c r="I4" s="14"/>
      <c r="J4" s="14"/>
      <c r="K4" s="14"/>
      <c r="L4" s="12"/>
    </row>
    <row r="5" spans="1:12">
      <c r="A5" s="12" t="s">
        <v>89</v>
      </c>
      <c r="B5" s="8"/>
      <c r="C5" s="8"/>
      <c r="D5" s="8"/>
      <c r="E5" s="13"/>
      <c r="F5" s="14" t="s">
        <v>81</v>
      </c>
      <c r="G5" s="14"/>
      <c r="H5" s="14"/>
      <c r="I5" s="14"/>
      <c r="J5" s="14"/>
      <c r="K5" s="13"/>
      <c r="L5" s="13"/>
    </row>
    <row r="6" spans="1:12">
      <c r="A6" s="13" t="s">
        <v>79</v>
      </c>
      <c r="B6" s="8"/>
      <c r="C6" s="8"/>
      <c r="D6" s="8"/>
      <c r="E6" s="13"/>
      <c r="F6" s="14" t="s">
        <v>82</v>
      </c>
      <c r="G6" s="14"/>
      <c r="H6" s="14"/>
      <c r="I6" s="14"/>
      <c r="J6" s="14"/>
      <c r="K6" s="13"/>
      <c r="L6" s="13"/>
    </row>
    <row r="7" spans="1:12">
      <c r="A7" s="12" t="s">
        <v>80</v>
      </c>
      <c r="B7" s="8"/>
      <c r="C7" s="8"/>
      <c r="D7" s="8"/>
      <c r="E7" s="13"/>
      <c r="F7" s="13"/>
      <c r="G7" s="13"/>
      <c r="H7" s="13"/>
      <c r="I7" s="13"/>
      <c r="J7" s="13"/>
      <c r="K7" s="13"/>
      <c r="L7" s="13"/>
    </row>
    <row r="9" spans="1:12" ht="18.75">
      <c r="A9" s="15" t="s">
        <v>75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ht="18.75">
      <c r="A10" s="17"/>
      <c r="B10" s="18" t="s">
        <v>85</v>
      </c>
      <c r="C10" s="18"/>
      <c r="D10" s="18"/>
      <c r="E10" s="18"/>
      <c r="F10" s="17"/>
      <c r="G10" s="17"/>
      <c r="H10" s="17"/>
      <c r="I10" s="17"/>
      <c r="J10" s="19"/>
      <c r="K10" s="20"/>
      <c r="L10" s="21" t="s">
        <v>63</v>
      </c>
    </row>
    <row r="11" spans="1:12" ht="18.75">
      <c r="A11" s="22"/>
      <c r="B11" s="23"/>
      <c r="C11" s="23"/>
      <c r="D11" s="23"/>
      <c r="E11" s="23"/>
      <c r="F11" s="23"/>
      <c r="G11" s="23"/>
      <c r="H11" s="23"/>
      <c r="I11" s="23"/>
      <c r="J11" s="24" t="s">
        <v>65</v>
      </c>
      <c r="K11" s="23"/>
      <c r="L11" s="25" t="s">
        <v>64</v>
      </c>
    </row>
    <row r="12" spans="1:12" ht="18.75">
      <c r="A12" s="22" t="s">
        <v>83</v>
      </c>
      <c r="B12" s="23"/>
      <c r="C12" s="23"/>
      <c r="D12" s="23"/>
      <c r="E12" s="23"/>
      <c r="F12" s="23"/>
      <c r="G12" s="23"/>
      <c r="H12" s="23"/>
      <c r="I12" s="23"/>
      <c r="J12" s="26" t="s">
        <v>66</v>
      </c>
      <c r="K12" s="23"/>
      <c r="L12" s="27"/>
    </row>
    <row r="13" spans="1:12" ht="18.75">
      <c r="A13" s="22" t="s">
        <v>84</v>
      </c>
      <c r="B13" s="23"/>
      <c r="C13" s="23"/>
      <c r="D13" s="23"/>
      <c r="E13" s="23"/>
      <c r="F13" s="23"/>
      <c r="G13" s="23"/>
      <c r="H13" s="23"/>
      <c r="I13" s="23"/>
      <c r="J13" s="26" t="s">
        <v>67</v>
      </c>
      <c r="K13" s="23"/>
      <c r="L13" s="27">
        <v>56359658</v>
      </c>
    </row>
    <row r="14" spans="1:12" ht="18.75">
      <c r="A14" s="22" t="s">
        <v>70</v>
      </c>
      <c r="B14" s="23"/>
      <c r="C14" s="23"/>
      <c r="D14" s="23"/>
      <c r="E14" s="23"/>
      <c r="F14" s="23"/>
      <c r="G14" s="23"/>
      <c r="H14" s="23"/>
      <c r="I14" s="23"/>
      <c r="J14" s="26" t="s">
        <v>68</v>
      </c>
      <c r="K14" s="23"/>
      <c r="L14" s="27">
        <v>85232855001</v>
      </c>
    </row>
    <row r="15" spans="1:12" ht="18.75">
      <c r="A15" s="22"/>
      <c r="B15" s="23"/>
      <c r="C15" s="23"/>
      <c r="D15" s="23"/>
      <c r="E15" s="23"/>
      <c r="F15" s="23"/>
      <c r="G15" s="23"/>
      <c r="H15" s="23"/>
      <c r="I15" s="23"/>
      <c r="J15" s="26" t="s">
        <v>69</v>
      </c>
      <c r="K15" s="23"/>
      <c r="L15" s="27">
        <v>383</v>
      </c>
    </row>
    <row r="16" spans="1:12" ht="18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>
      <c r="A17" s="28" t="s">
        <v>0</v>
      </c>
      <c r="B17" s="29" t="s">
        <v>57</v>
      </c>
      <c r="C17" s="29"/>
      <c r="D17" s="29"/>
      <c r="E17" s="29"/>
      <c r="F17" s="29"/>
      <c r="G17" s="29"/>
      <c r="H17" s="29"/>
      <c r="I17" s="30" t="s">
        <v>76</v>
      </c>
      <c r="J17" s="31"/>
      <c r="K17" s="32"/>
      <c r="L17" s="33"/>
    </row>
    <row r="18" spans="1:12" ht="47.25">
      <c r="A18" s="34"/>
      <c r="B18" s="35" t="s">
        <v>58</v>
      </c>
      <c r="C18" s="35" t="s">
        <v>59</v>
      </c>
      <c r="D18" s="35" t="s">
        <v>73</v>
      </c>
      <c r="E18" s="33" t="s">
        <v>60</v>
      </c>
      <c r="F18" s="33" t="s">
        <v>19</v>
      </c>
      <c r="G18" s="33" t="s">
        <v>90</v>
      </c>
      <c r="H18" s="33" t="s">
        <v>20</v>
      </c>
      <c r="I18" s="36" t="s">
        <v>61</v>
      </c>
      <c r="J18" s="35">
        <v>2023</v>
      </c>
      <c r="K18" s="35">
        <v>2024</v>
      </c>
      <c r="L18" s="37" t="s">
        <v>62</v>
      </c>
    </row>
    <row r="19" spans="1:12">
      <c r="A19" s="38">
        <v>1</v>
      </c>
      <c r="B19" s="35">
        <v>2</v>
      </c>
      <c r="C19" s="35">
        <v>3</v>
      </c>
      <c r="D19" s="35">
        <v>4</v>
      </c>
      <c r="E19" s="33">
        <v>5</v>
      </c>
      <c r="F19" s="33">
        <v>6</v>
      </c>
      <c r="G19" s="33"/>
      <c r="H19" s="33">
        <v>7</v>
      </c>
      <c r="I19" s="36">
        <v>8</v>
      </c>
      <c r="J19" s="36">
        <v>9</v>
      </c>
      <c r="K19" s="36">
        <v>10</v>
      </c>
      <c r="L19" s="37"/>
    </row>
    <row r="20" spans="1:12" s="44" customFormat="1">
      <c r="A20" s="39" t="s">
        <v>44</v>
      </c>
      <c r="B20" s="40" t="s">
        <v>1</v>
      </c>
      <c r="C20" s="40" t="s">
        <v>18</v>
      </c>
      <c r="D20" s="41">
        <v>3120171030</v>
      </c>
      <c r="E20" s="41">
        <v>110</v>
      </c>
      <c r="F20" s="41"/>
      <c r="G20" s="41" t="s">
        <v>32</v>
      </c>
      <c r="H20" s="42" t="s">
        <v>28</v>
      </c>
      <c r="I20" s="43">
        <f>I21+I22+I23</f>
        <v>4192100</v>
      </c>
      <c r="J20" s="43">
        <f t="shared" ref="J20:K20" si="0">J21+J22+J23</f>
        <v>4192000</v>
      </c>
      <c r="K20" s="43">
        <f t="shared" si="0"/>
        <v>4192000</v>
      </c>
      <c r="L20" s="6">
        <f>I20+J20+K20</f>
        <v>12576100</v>
      </c>
    </row>
    <row r="21" spans="1:12" s="48" customFormat="1">
      <c r="A21" s="45" t="s">
        <v>11</v>
      </c>
      <c r="B21" s="46" t="s">
        <v>1</v>
      </c>
      <c r="C21" s="46" t="s">
        <v>18</v>
      </c>
      <c r="D21" s="47">
        <v>3120171030</v>
      </c>
      <c r="E21" s="47">
        <v>111</v>
      </c>
      <c r="F21" s="47">
        <v>21100</v>
      </c>
      <c r="G21" s="47" t="s">
        <v>32</v>
      </c>
      <c r="H21" s="46" t="s">
        <v>28</v>
      </c>
      <c r="I21" s="4">
        <v>3211300</v>
      </c>
      <c r="J21" s="4">
        <v>3211200</v>
      </c>
      <c r="K21" s="4">
        <v>3211200</v>
      </c>
      <c r="L21" s="6">
        <f t="shared" ref="L21:L75" si="1">I21+J21+K21</f>
        <v>9633700</v>
      </c>
    </row>
    <row r="22" spans="1:12" s="48" customFormat="1">
      <c r="A22" s="45" t="s">
        <v>12</v>
      </c>
      <c r="B22" s="46" t="s">
        <v>1</v>
      </c>
      <c r="C22" s="46" t="s">
        <v>18</v>
      </c>
      <c r="D22" s="47">
        <v>3120171030</v>
      </c>
      <c r="E22" s="47">
        <v>119</v>
      </c>
      <c r="F22" s="47">
        <v>21300</v>
      </c>
      <c r="G22" s="47" t="s">
        <v>32</v>
      </c>
      <c r="H22" s="46" t="s">
        <v>28</v>
      </c>
      <c r="I22" s="4">
        <v>969800</v>
      </c>
      <c r="J22" s="4">
        <f>I22</f>
        <v>969800</v>
      </c>
      <c r="K22" s="4">
        <f>J22</f>
        <v>969800</v>
      </c>
      <c r="L22" s="6">
        <f t="shared" si="1"/>
        <v>2909400</v>
      </c>
    </row>
    <row r="23" spans="1:12" s="48" customFormat="1">
      <c r="A23" s="45" t="s">
        <v>34</v>
      </c>
      <c r="B23" s="46" t="s">
        <v>1</v>
      </c>
      <c r="C23" s="46" t="s">
        <v>18</v>
      </c>
      <c r="D23" s="47">
        <v>3120171030</v>
      </c>
      <c r="E23" s="47">
        <v>240</v>
      </c>
      <c r="F23" s="47">
        <v>31002</v>
      </c>
      <c r="G23" s="47" t="s">
        <v>32</v>
      </c>
      <c r="H23" s="46" t="s">
        <v>28</v>
      </c>
      <c r="I23" s="4">
        <v>11000</v>
      </c>
      <c r="J23" s="4">
        <v>11000</v>
      </c>
      <c r="K23" s="4">
        <v>11000</v>
      </c>
      <c r="L23" s="6">
        <f t="shared" si="1"/>
        <v>33000</v>
      </c>
    </row>
    <row r="24" spans="1:12" s="48" customFormat="1" ht="63">
      <c r="A24" s="49" t="s">
        <v>45</v>
      </c>
      <c r="B24" s="40" t="s">
        <v>1</v>
      </c>
      <c r="C24" s="40" t="s">
        <v>18</v>
      </c>
      <c r="D24" s="41">
        <v>3120153030</v>
      </c>
      <c r="E24" s="41">
        <v>110</v>
      </c>
      <c r="F24" s="42"/>
      <c r="G24" s="42" t="s">
        <v>93</v>
      </c>
      <c r="H24" s="46" t="s">
        <v>28</v>
      </c>
      <c r="I24" s="50">
        <f>I25+I26</f>
        <v>472600</v>
      </c>
      <c r="J24" s="50">
        <f t="shared" ref="J24:K24" si="2">J25+J26</f>
        <v>472600</v>
      </c>
      <c r="K24" s="50">
        <f t="shared" si="2"/>
        <v>472600</v>
      </c>
      <c r="L24" s="6">
        <f t="shared" si="1"/>
        <v>1417800</v>
      </c>
    </row>
    <row r="25" spans="1:12" s="48" customFormat="1" ht="63">
      <c r="A25" s="45" t="s">
        <v>42</v>
      </c>
      <c r="B25" s="46" t="s">
        <v>1</v>
      </c>
      <c r="C25" s="46" t="s">
        <v>18</v>
      </c>
      <c r="D25" s="47">
        <v>3120153030</v>
      </c>
      <c r="E25" s="47">
        <v>111</v>
      </c>
      <c r="F25" s="51" t="s">
        <v>91</v>
      </c>
      <c r="G25" s="51" t="s">
        <v>93</v>
      </c>
      <c r="H25" s="46" t="s">
        <v>28</v>
      </c>
      <c r="I25" s="4">
        <f>33000*11</f>
        <v>363000</v>
      </c>
      <c r="J25" s="4">
        <v>363000</v>
      </c>
      <c r="K25" s="4">
        <v>363000</v>
      </c>
      <c r="L25" s="6">
        <f t="shared" si="1"/>
        <v>1089000</v>
      </c>
    </row>
    <row r="26" spans="1:12" s="48" customFormat="1" ht="63">
      <c r="A26" s="45" t="s">
        <v>43</v>
      </c>
      <c r="B26" s="46" t="s">
        <v>1</v>
      </c>
      <c r="C26" s="46" t="s">
        <v>18</v>
      </c>
      <c r="D26" s="47">
        <v>3120153030</v>
      </c>
      <c r="E26" s="47">
        <v>119</v>
      </c>
      <c r="F26" s="51" t="s">
        <v>92</v>
      </c>
      <c r="G26" s="51" t="s">
        <v>93</v>
      </c>
      <c r="H26" s="46" t="s">
        <v>28</v>
      </c>
      <c r="I26" s="4">
        <v>109600</v>
      </c>
      <c r="J26" s="4">
        <v>109600</v>
      </c>
      <c r="K26" s="4">
        <v>109600</v>
      </c>
      <c r="L26" s="6">
        <f t="shared" si="1"/>
        <v>328800</v>
      </c>
    </row>
    <row r="27" spans="1:12" s="48" customFormat="1" ht="59.25" customHeight="1">
      <c r="A27" s="49" t="s">
        <v>52</v>
      </c>
      <c r="B27" s="40" t="s">
        <v>1</v>
      </c>
      <c r="C27" s="40" t="s">
        <v>18</v>
      </c>
      <c r="D27" s="41" t="s">
        <v>51</v>
      </c>
      <c r="E27" s="41">
        <v>244</v>
      </c>
      <c r="F27" s="52">
        <v>34200</v>
      </c>
      <c r="G27" s="52" t="s">
        <v>94</v>
      </c>
      <c r="H27" s="40" t="s">
        <v>28</v>
      </c>
      <c r="I27" s="50">
        <v>113000</v>
      </c>
      <c r="J27" s="50">
        <v>106000</v>
      </c>
      <c r="K27" s="50">
        <v>108000</v>
      </c>
      <c r="L27" s="6">
        <f t="shared" si="1"/>
        <v>327000</v>
      </c>
    </row>
    <row r="28" spans="1:12" s="44" customFormat="1" ht="25.5">
      <c r="A28" s="53" t="s">
        <v>36</v>
      </c>
      <c r="B28" s="54" t="s">
        <v>1</v>
      </c>
      <c r="C28" s="54" t="s">
        <v>18</v>
      </c>
      <c r="D28" s="55">
        <v>3120101010</v>
      </c>
      <c r="E28" s="55">
        <v>240</v>
      </c>
      <c r="F28" s="56"/>
      <c r="G28" s="56"/>
      <c r="H28" s="54" t="s">
        <v>28</v>
      </c>
      <c r="I28" s="1">
        <f>I29+I30+I31+I36+I37+I38+I39+I40+I47</f>
        <v>371000</v>
      </c>
      <c r="J28" s="1">
        <f t="shared" ref="J28:K28" si="3">J29+J30+J31+J36+J37+J38+J39+J40+J47</f>
        <v>371000</v>
      </c>
      <c r="K28" s="1">
        <f t="shared" si="3"/>
        <v>371000</v>
      </c>
      <c r="L28" s="6">
        <f t="shared" si="1"/>
        <v>1113000</v>
      </c>
    </row>
    <row r="29" spans="1:12" s="44" customFormat="1">
      <c r="A29" s="57" t="s">
        <v>13</v>
      </c>
      <c r="B29" s="54" t="s">
        <v>1</v>
      </c>
      <c r="C29" s="54" t="s">
        <v>18</v>
      </c>
      <c r="D29" s="55">
        <v>3120101010</v>
      </c>
      <c r="E29" s="55">
        <v>242</v>
      </c>
      <c r="F29" s="58">
        <v>22100</v>
      </c>
      <c r="G29" s="58"/>
      <c r="H29" s="54" t="s">
        <v>28</v>
      </c>
      <c r="I29" s="1">
        <f>30000+6000</f>
        <v>36000</v>
      </c>
      <c r="J29" s="1">
        <v>36000</v>
      </c>
      <c r="K29" s="1">
        <v>36000</v>
      </c>
      <c r="L29" s="6">
        <f t="shared" si="1"/>
        <v>108000</v>
      </c>
    </row>
    <row r="30" spans="1:12" s="44" customFormat="1" ht="18" customHeight="1">
      <c r="A30" s="57" t="s">
        <v>21</v>
      </c>
      <c r="B30" s="54" t="s">
        <v>1</v>
      </c>
      <c r="C30" s="54" t="s">
        <v>18</v>
      </c>
      <c r="D30" s="55">
        <v>3120101010</v>
      </c>
      <c r="E30" s="55">
        <v>242</v>
      </c>
      <c r="F30" s="58">
        <v>22607</v>
      </c>
      <c r="G30" s="58"/>
      <c r="H30" s="54" t="s">
        <v>28</v>
      </c>
      <c r="I30" s="1">
        <v>4000</v>
      </c>
      <c r="J30" s="1">
        <v>4000</v>
      </c>
      <c r="K30" s="1">
        <v>4000</v>
      </c>
      <c r="L30" s="6">
        <f t="shared" si="1"/>
        <v>12000</v>
      </c>
    </row>
    <row r="31" spans="1:12">
      <c r="A31" s="57" t="s">
        <v>7</v>
      </c>
      <c r="B31" s="54" t="s">
        <v>1</v>
      </c>
      <c r="C31" s="54" t="s">
        <v>18</v>
      </c>
      <c r="D31" s="55">
        <v>3120101010</v>
      </c>
      <c r="E31" s="55">
        <v>244</v>
      </c>
      <c r="F31" s="58">
        <v>22300</v>
      </c>
      <c r="G31" s="58"/>
      <c r="H31" s="54" t="s">
        <v>28</v>
      </c>
      <c r="I31" s="1">
        <f>I32+I33+I34+I35</f>
        <v>7000</v>
      </c>
      <c r="J31" s="1">
        <f t="shared" ref="J31:K31" si="4">J32+J33+J34+J35</f>
        <v>7000</v>
      </c>
      <c r="K31" s="1">
        <f t="shared" si="4"/>
        <v>7000</v>
      </c>
      <c r="L31" s="6">
        <f t="shared" si="1"/>
        <v>21000</v>
      </c>
    </row>
    <row r="32" spans="1:12">
      <c r="A32" s="59" t="s">
        <v>4</v>
      </c>
      <c r="B32" s="60" t="s">
        <v>1</v>
      </c>
      <c r="C32" s="60" t="s">
        <v>18</v>
      </c>
      <c r="D32" s="3">
        <v>3120101010</v>
      </c>
      <c r="E32" s="3">
        <v>244</v>
      </c>
      <c r="F32" s="61">
        <v>22304</v>
      </c>
      <c r="G32" s="61"/>
      <c r="H32" s="60" t="s">
        <v>28</v>
      </c>
      <c r="I32" s="2">
        <v>0</v>
      </c>
      <c r="J32" s="2">
        <v>0</v>
      </c>
      <c r="K32" s="2">
        <v>0</v>
      </c>
      <c r="L32" s="6">
        <f t="shared" si="1"/>
        <v>0</v>
      </c>
    </row>
    <row r="33" spans="1:12">
      <c r="A33" s="59" t="s">
        <v>30</v>
      </c>
      <c r="B33" s="60" t="s">
        <v>1</v>
      </c>
      <c r="C33" s="60" t="s">
        <v>18</v>
      </c>
      <c r="D33" s="3">
        <v>3120101010</v>
      </c>
      <c r="E33" s="3">
        <v>244</v>
      </c>
      <c r="F33" s="61">
        <v>22305</v>
      </c>
      <c r="G33" s="61"/>
      <c r="H33" s="60" t="s">
        <v>28</v>
      </c>
      <c r="I33" s="2">
        <v>0</v>
      </c>
      <c r="J33" s="2">
        <v>0</v>
      </c>
      <c r="K33" s="2">
        <v>0</v>
      </c>
      <c r="L33" s="6">
        <f t="shared" si="1"/>
        <v>0</v>
      </c>
    </row>
    <row r="34" spans="1:12">
      <c r="A34" s="59" t="s">
        <v>5</v>
      </c>
      <c r="B34" s="60" t="s">
        <v>1</v>
      </c>
      <c r="C34" s="60" t="s">
        <v>18</v>
      </c>
      <c r="D34" s="3">
        <v>3120101010</v>
      </c>
      <c r="E34" s="3">
        <v>244</v>
      </c>
      <c r="F34" s="61">
        <v>22306</v>
      </c>
      <c r="G34" s="61"/>
      <c r="H34" s="60" t="s">
        <v>28</v>
      </c>
      <c r="I34" s="2">
        <v>0</v>
      </c>
      <c r="J34" s="2">
        <v>0</v>
      </c>
      <c r="K34" s="2">
        <v>0</v>
      </c>
      <c r="L34" s="6">
        <f t="shared" si="1"/>
        <v>0</v>
      </c>
    </row>
    <row r="35" spans="1:12">
      <c r="A35" s="59" t="s">
        <v>37</v>
      </c>
      <c r="B35" s="60" t="s">
        <v>1</v>
      </c>
      <c r="C35" s="60" t="s">
        <v>18</v>
      </c>
      <c r="D35" s="3">
        <v>3120101010</v>
      </c>
      <c r="E35" s="3">
        <v>244</v>
      </c>
      <c r="F35" s="61">
        <v>22307</v>
      </c>
      <c r="G35" s="61"/>
      <c r="H35" s="60" t="s">
        <v>28</v>
      </c>
      <c r="I35" s="2">
        <v>7000</v>
      </c>
      <c r="J35" s="2">
        <v>7000</v>
      </c>
      <c r="K35" s="2">
        <v>7000</v>
      </c>
      <c r="L35" s="6">
        <f t="shared" si="1"/>
        <v>21000</v>
      </c>
    </row>
    <row r="36" spans="1:12" s="44" customFormat="1">
      <c r="A36" s="57" t="s">
        <v>14</v>
      </c>
      <c r="B36" s="54" t="s">
        <v>1</v>
      </c>
      <c r="C36" s="54" t="s">
        <v>18</v>
      </c>
      <c r="D36" s="55">
        <v>3120101010</v>
      </c>
      <c r="E36" s="55">
        <v>244</v>
      </c>
      <c r="F36" s="58">
        <v>22506</v>
      </c>
      <c r="G36" s="58"/>
      <c r="H36" s="54" t="s">
        <v>28</v>
      </c>
      <c r="I36" s="1">
        <v>8000</v>
      </c>
      <c r="J36" s="1">
        <v>8000</v>
      </c>
      <c r="K36" s="1">
        <v>8000</v>
      </c>
      <c r="L36" s="6">
        <f t="shared" si="1"/>
        <v>24000</v>
      </c>
    </row>
    <row r="37" spans="1:12" s="44" customFormat="1">
      <c r="A37" s="57" t="s">
        <v>21</v>
      </c>
      <c r="B37" s="54" t="s">
        <v>1</v>
      </c>
      <c r="C37" s="54" t="s">
        <v>18</v>
      </c>
      <c r="D37" s="55">
        <v>3120101010</v>
      </c>
      <c r="E37" s="55">
        <v>244</v>
      </c>
      <c r="F37" s="58">
        <v>22607</v>
      </c>
      <c r="G37" s="58"/>
      <c r="H37" s="54" t="s">
        <v>28</v>
      </c>
      <c r="I37" s="1">
        <v>50000</v>
      </c>
      <c r="J37" s="1">
        <v>50000</v>
      </c>
      <c r="K37" s="1">
        <v>50000</v>
      </c>
      <c r="L37" s="6">
        <f t="shared" si="1"/>
        <v>150000</v>
      </c>
    </row>
    <row r="38" spans="1:12" s="44" customFormat="1">
      <c r="A38" s="57" t="s">
        <v>31</v>
      </c>
      <c r="B38" s="54" t="s">
        <v>1</v>
      </c>
      <c r="C38" s="54" t="s">
        <v>18</v>
      </c>
      <c r="D38" s="55">
        <v>3120101010</v>
      </c>
      <c r="E38" s="55">
        <v>244</v>
      </c>
      <c r="F38" s="58">
        <v>22700</v>
      </c>
      <c r="G38" s="58"/>
      <c r="H38" s="54" t="s">
        <v>28</v>
      </c>
      <c r="I38" s="1">
        <v>3000</v>
      </c>
      <c r="J38" s="1">
        <v>3000</v>
      </c>
      <c r="K38" s="1">
        <v>3000</v>
      </c>
      <c r="L38" s="6">
        <f t="shared" si="1"/>
        <v>9000</v>
      </c>
    </row>
    <row r="39" spans="1:12" s="44" customFormat="1">
      <c r="A39" s="57" t="s">
        <v>17</v>
      </c>
      <c r="B39" s="54" t="s">
        <v>1</v>
      </c>
      <c r="C39" s="54" t="s">
        <v>18</v>
      </c>
      <c r="D39" s="55">
        <v>3120101010</v>
      </c>
      <c r="E39" s="55">
        <v>244</v>
      </c>
      <c r="F39" s="58">
        <v>31002</v>
      </c>
      <c r="G39" s="58"/>
      <c r="H39" s="54" t="s">
        <v>28</v>
      </c>
      <c r="I39" s="1">
        <v>0</v>
      </c>
      <c r="J39" s="1">
        <v>0</v>
      </c>
      <c r="K39" s="1">
        <v>0</v>
      </c>
      <c r="L39" s="6">
        <f t="shared" si="1"/>
        <v>0</v>
      </c>
    </row>
    <row r="40" spans="1:12">
      <c r="A40" s="62" t="s">
        <v>6</v>
      </c>
      <c r="B40" s="54" t="s">
        <v>1</v>
      </c>
      <c r="C40" s="54" t="s">
        <v>18</v>
      </c>
      <c r="D40" s="55">
        <v>3120101010</v>
      </c>
      <c r="E40" s="55">
        <v>244</v>
      </c>
      <c r="F40" s="55">
        <v>34000</v>
      </c>
      <c r="G40" s="55"/>
      <c r="H40" s="54" t="s">
        <v>28</v>
      </c>
      <c r="I40" s="1">
        <f>SUM(I41:I46)</f>
        <v>123000</v>
      </c>
      <c r="J40" s="1">
        <f>SUM(J41:J46)</f>
        <v>113000</v>
      </c>
      <c r="K40" s="1">
        <f>SUM(K41:K46)</f>
        <v>113000</v>
      </c>
      <c r="L40" s="6">
        <f t="shared" si="1"/>
        <v>349000</v>
      </c>
    </row>
    <row r="41" spans="1:12">
      <c r="A41" s="59" t="s">
        <v>8</v>
      </c>
      <c r="B41" s="60" t="s">
        <v>1</v>
      </c>
      <c r="C41" s="60" t="s">
        <v>18</v>
      </c>
      <c r="D41" s="3">
        <v>3120101010</v>
      </c>
      <c r="E41" s="3">
        <v>244</v>
      </c>
      <c r="F41" s="3">
        <v>34100</v>
      </c>
      <c r="G41" s="3"/>
      <c r="H41" s="60" t="s">
        <v>28</v>
      </c>
      <c r="I41" s="2">
        <v>0</v>
      </c>
      <c r="J41" s="2">
        <v>0</v>
      </c>
      <c r="K41" s="2">
        <v>0</v>
      </c>
      <c r="L41" s="6">
        <f t="shared" si="1"/>
        <v>0</v>
      </c>
    </row>
    <row r="42" spans="1:12">
      <c r="A42" s="59" t="s">
        <v>10</v>
      </c>
      <c r="B42" s="60" t="s">
        <v>1</v>
      </c>
      <c r="C42" s="60" t="s">
        <v>18</v>
      </c>
      <c r="D42" s="3">
        <v>3120101010</v>
      </c>
      <c r="E42" s="3">
        <v>244</v>
      </c>
      <c r="F42" s="3">
        <v>34300</v>
      </c>
      <c r="G42" s="3"/>
      <c r="H42" s="60" t="s">
        <v>28</v>
      </c>
      <c r="I42" s="2">
        <v>50000</v>
      </c>
      <c r="J42" s="2">
        <v>50000</v>
      </c>
      <c r="K42" s="2">
        <v>50000</v>
      </c>
      <c r="L42" s="6">
        <f t="shared" si="1"/>
        <v>150000</v>
      </c>
    </row>
    <row r="43" spans="1:12">
      <c r="A43" s="59" t="s">
        <v>33</v>
      </c>
      <c r="B43" s="60" t="s">
        <v>1</v>
      </c>
      <c r="C43" s="60" t="s">
        <v>18</v>
      </c>
      <c r="D43" s="3">
        <v>3120101010</v>
      </c>
      <c r="E43" s="3">
        <v>244</v>
      </c>
      <c r="F43" s="3">
        <v>34400</v>
      </c>
      <c r="G43" s="3"/>
      <c r="H43" s="60" t="s">
        <v>28</v>
      </c>
      <c r="I43" s="2">
        <v>40000</v>
      </c>
      <c r="J43" s="2">
        <v>40000</v>
      </c>
      <c r="K43" s="2">
        <v>40000</v>
      </c>
      <c r="L43" s="6">
        <f t="shared" si="1"/>
        <v>120000</v>
      </c>
    </row>
    <row r="44" spans="1:12">
      <c r="A44" s="59" t="s">
        <v>9</v>
      </c>
      <c r="B44" s="60" t="s">
        <v>1</v>
      </c>
      <c r="C44" s="60" t="s">
        <v>18</v>
      </c>
      <c r="D44" s="3">
        <v>3120101010</v>
      </c>
      <c r="E44" s="3">
        <v>244</v>
      </c>
      <c r="F44" s="3">
        <v>34600</v>
      </c>
      <c r="G44" s="3"/>
      <c r="H44" s="60" t="s">
        <v>28</v>
      </c>
      <c r="I44" s="2">
        <v>32000</v>
      </c>
      <c r="J44" s="2">
        <v>22000</v>
      </c>
      <c r="K44" s="2">
        <v>22000</v>
      </c>
      <c r="L44" s="6">
        <f t="shared" si="1"/>
        <v>76000</v>
      </c>
    </row>
    <row r="45" spans="1:12" ht="25.5">
      <c r="A45" s="59" t="s">
        <v>41</v>
      </c>
      <c r="B45" s="60" t="s">
        <v>1</v>
      </c>
      <c r="C45" s="60" t="s">
        <v>18</v>
      </c>
      <c r="D45" s="3">
        <v>3120101010</v>
      </c>
      <c r="E45" s="3">
        <v>244</v>
      </c>
      <c r="F45" s="3">
        <v>34901</v>
      </c>
      <c r="G45" s="3"/>
      <c r="H45" s="60" t="s">
        <v>28</v>
      </c>
      <c r="I45" s="2">
        <v>0</v>
      </c>
      <c r="J45" s="2">
        <v>0</v>
      </c>
      <c r="K45" s="2">
        <v>0</v>
      </c>
      <c r="L45" s="6">
        <f t="shared" si="1"/>
        <v>0</v>
      </c>
    </row>
    <row r="46" spans="1:12">
      <c r="A46" s="59" t="s">
        <v>47</v>
      </c>
      <c r="B46" s="60" t="s">
        <v>1</v>
      </c>
      <c r="C46" s="60" t="s">
        <v>18</v>
      </c>
      <c r="D46" s="3">
        <v>3120101010</v>
      </c>
      <c r="E46" s="3">
        <v>244</v>
      </c>
      <c r="F46" s="3">
        <v>34902</v>
      </c>
      <c r="G46" s="3"/>
      <c r="H46" s="60" t="s">
        <v>28</v>
      </c>
      <c r="I46" s="2">
        <v>1000</v>
      </c>
      <c r="J46" s="2">
        <v>1000</v>
      </c>
      <c r="K46" s="2">
        <v>1000</v>
      </c>
      <c r="L46" s="6">
        <f t="shared" si="1"/>
        <v>3000</v>
      </c>
    </row>
    <row r="47" spans="1:12">
      <c r="A47" s="57" t="s">
        <v>7</v>
      </c>
      <c r="B47" s="54" t="s">
        <v>1</v>
      </c>
      <c r="C47" s="54" t="s">
        <v>18</v>
      </c>
      <c r="D47" s="55">
        <v>3120101010</v>
      </c>
      <c r="E47" s="55">
        <v>247</v>
      </c>
      <c r="F47" s="58">
        <v>22300</v>
      </c>
      <c r="G47" s="58"/>
      <c r="H47" s="54" t="s">
        <v>28</v>
      </c>
      <c r="I47" s="1">
        <f>I48+I49</f>
        <v>140000</v>
      </c>
      <c r="J47" s="1">
        <f t="shared" ref="J47:K47" si="5">J48+J49</f>
        <v>150000</v>
      </c>
      <c r="K47" s="1">
        <f t="shared" si="5"/>
        <v>150000</v>
      </c>
      <c r="L47" s="6">
        <f t="shared" si="1"/>
        <v>440000</v>
      </c>
    </row>
    <row r="48" spans="1:12">
      <c r="A48" s="59" t="s">
        <v>2</v>
      </c>
      <c r="B48" s="60" t="s">
        <v>1</v>
      </c>
      <c r="C48" s="60" t="s">
        <v>18</v>
      </c>
      <c r="D48" s="3">
        <v>3120101010</v>
      </c>
      <c r="E48" s="3">
        <v>247</v>
      </c>
      <c r="F48" s="61">
        <v>22301</v>
      </c>
      <c r="G48" s="61"/>
      <c r="H48" s="60" t="s">
        <v>28</v>
      </c>
      <c r="I48" s="2">
        <v>45000</v>
      </c>
      <c r="J48" s="2">
        <v>50000</v>
      </c>
      <c r="K48" s="2">
        <v>50000</v>
      </c>
      <c r="L48" s="6">
        <f t="shared" si="1"/>
        <v>145000</v>
      </c>
    </row>
    <row r="49" spans="1:12">
      <c r="A49" s="59" t="s">
        <v>3</v>
      </c>
      <c r="B49" s="60" t="s">
        <v>1</v>
      </c>
      <c r="C49" s="60" t="s">
        <v>18</v>
      </c>
      <c r="D49" s="3">
        <v>3120101010</v>
      </c>
      <c r="E49" s="3">
        <v>247</v>
      </c>
      <c r="F49" s="61">
        <v>22303</v>
      </c>
      <c r="G49" s="61"/>
      <c r="H49" s="60" t="s">
        <v>28</v>
      </c>
      <c r="I49" s="2">
        <v>95000</v>
      </c>
      <c r="J49" s="2">
        <v>100000</v>
      </c>
      <c r="K49" s="2">
        <v>100000</v>
      </c>
      <c r="L49" s="6">
        <f t="shared" si="1"/>
        <v>295000</v>
      </c>
    </row>
    <row r="50" spans="1:12" s="44" customFormat="1" ht="19.5" customHeight="1">
      <c r="A50" s="57" t="s">
        <v>29</v>
      </c>
      <c r="B50" s="54" t="s">
        <v>1</v>
      </c>
      <c r="C50" s="54" t="s">
        <v>18</v>
      </c>
      <c r="D50" s="55">
        <v>3120101010</v>
      </c>
      <c r="E50" s="55">
        <v>321</v>
      </c>
      <c r="F50" s="58">
        <v>26201</v>
      </c>
      <c r="G50" s="58"/>
      <c r="H50" s="54" t="s">
        <v>28</v>
      </c>
      <c r="I50" s="1">
        <v>10000</v>
      </c>
      <c r="J50" s="1">
        <v>10000</v>
      </c>
      <c r="K50" s="1">
        <v>10000</v>
      </c>
      <c r="L50" s="6">
        <f t="shared" si="1"/>
        <v>30000</v>
      </c>
    </row>
    <row r="51" spans="1:12" s="44" customFormat="1" ht="19.5" customHeight="1">
      <c r="A51" s="57" t="s">
        <v>46</v>
      </c>
      <c r="B51" s="54" t="s">
        <v>1</v>
      </c>
      <c r="C51" s="54" t="s">
        <v>18</v>
      </c>
      <c r="D51" s="55">
        <v>3120101010</v>
      </c>
      <c r="E51" s="55">
        <v>850</v>
      </c>
      <c r="F51" s="58"/>
      <c r="G51" s="58"/>
      <c r="H51" s="54" t="s">
        <v>28</v>
      </c>
      <c r="I51" s="1">
        <f>SUM(I52:I56)</f>
        <v>20000</v>
      </c>
      <c r="J51" s="1">
        <f t="shared" ref="J51:K51" si="6">SUM(J52:J56)</f>
        <v>20000</v>
      </c>
      <c r="K51" s="1">
        <f t="shared" si="6"/>
        <v>20000</v>
      </c>
      <c r="L51" s="6">
        <f t="shared" si="1"/>
        <v>60000</v>
      </c>
    </row>
    <row r="52" spans="1:12">
      <c r="A52" s="59" t="s">
        <v>24</v>
      </c>
      <c r="B52" s="60" t="s">
        <v>1</v>
      </c>
      <c r="C52" s="60" t="s">
        <v>18</v>
      </c>
      <c r="D52" s="3">
        <v>3120101010</v>
      </c>
      <c r="E52" s="3">
        <v>851</v>
      </c>
      <c r="F52" s="61">
        <v>29101</v>
      </c>
      <c r="G52" s="61"/>
      <c r="H52" s="60" t="s">
        <v>28</v>
      </c>
      <c r="I52" s="2">
        <v>10000</v>
      </c>
      <c r="J52" s="2">
        <v>10000</v>
      </c>
      <c r="K52" s="2">
        <v>10000</v>
      </c>
      <c r="L52" s="6">
        <f t="shared" si="1"/>
        <v>30000</v>
      </c>
    </row>
    <row r="53" spans="1:12">
      <c r="A53" s="59" t="s">
        <v>25</v>
      </c>
      <c r="B53" s="60" t="s">
        <v>1</v>
      </c>
      <c r="C53" s="60" t="s">
        <v>18</v>
      </c>
      <c r="D53" s="3">
        <v>3120101010</v>
      </c>
      <c r="E53" s="3">
        <v>852</v>
      </c>
      <c r="F53" s="61">
        <v>29103</v>
      </c>
      <c r="G53" s="61"/>
      <c r="H53" s="60" t="s">
        <v>28</v>
      </c>
      <c r="I53" s="2">
        <v>10000</v>
      </c>
      <c r="J53" s="2">
        <v>10000</v>
      </c>
      <c r="K53" s="2">
        <v>10000</v>
      </c>
      <c r="L53" s="6">
        <f t="shared" si="1"/>
        <v>30000</v>
      </c>
    </row>
    <row r="54" spans="1:12">
      <c r="A54" s="59" t="s">
        <v>26</v>
      </c>
      <c r="B54" s="60" t="s">
        <v>1</v>
      </c>
      <c r="C54" s="60" t="s">
        <v>18</v>
      </c>
      <c r="D54" s="3">
        <v>3120101010</v>
      </c>
      <c r="E54" s="3">
        <v>852</v>
      </c>
      <c r="F54" s="61">
        <v>29104</v>
      </c>
      <c r="G54" s="61"/>
      <c r="H54" s="60" t="s">
        <v>28</v>
      </c>
      <c r="I54" s="2">
        <v>0</v>
      </c>
      <c r="J54" s="2">
        <v>0</v>
      </c>
      <c r="K54" s="2">
        <v>0</v>
      </c>
      <c r="L54" s="6">
        <f t="shared" si="1"/>
        <v>0</v>
      </c>
    </row>
    <row r="55" spans="1:12">
      <c r="A55" s="59" t="s">
        <v>27</v>
      </c>
      <c r="B55" s="60" t="s">
        <v>1</v>
      </c>
      <c r="C55" s="60" t="s">
        <v>18</v>
      </c>
      <c r="D55" s="3">
        <v>3120101010</v>
      </c>
      <c r="E55" s="3">
        <v>853</v>
      </c>
      <c r="F55" s="61">
        <v>29105</v>
      </c>
      <c r="G55" s="61"/>
      <c r="H55" s="60" t="s">
        <v>28</v>
      </c>
      <c r="I55" s="2">
        <v>0</v>
      </c>
      <c r="J55" s="2">
        <v>0</v>
      </c>
      <c r="K55" s="2">
        <v>0</v>
      </c>
      <c r="L55" s="6">
        <f t="shared" si="1"/>
        <v>0</v>
      </c>
    </row>
    <row r="56" spans="1:12">
      <c r="A56" s="59" t="s">
        <v>16</v>
      </c>
      <c r="B56" s="60" t="s">
        <v>1</v>
      </c>
      <c r="C56" s="60" t="s">
        <v>18</v>
      </c>
      <c r="D56" s="3">
        <v>3120101010</v>
      </c>
      <c r="E56" s="3">
        <v>853</v>
      </c>
      <c r="F56" s="61">
        <v>29200</v>
      </c>
      <c r="G56" s="61"/>
      <c r="H56" s="60" t="s">
        <v>28</v>
      </c>
      <c r="I56" s="2">
        <v>0</v>
      </c>
      <c r="J56" s="2">
        <v>0</v>
      </c>
      <c r="K56" s="2">
        <v>0</v>
      </c>
      <c r="L56" s="6">
        <f t="shared" si="1"/>
        <v>0</v>
      </c>
    </row>
    <row r="57" spans="1:12">
      <c r="A57" s="53" t="s">
        <v>48</v>
      </c>
      <c r="B57" s="54" t="s">
        <v>1</v>
      </c>
      <c r="C57" s="54" t="s">
        <v>18</v>
      </c>
      <c r="D57" s="55">
        <v>3150113540</v>
      </c>
      <c r="E57" s="55">
        <v>240</v>
      </c>
      <c r="F57" s="61"/>
      <c r="G57" s="61"/>
      <c r="H57" s="54" t="s">
        <v>28</v>
      </c>
      <c r="I57" s="1">
        <f>I58+I62</f>
        <v>71200</v>
      </c>
      <c r="J57" s="1">
        <f t="shared" ref="J57:K57" si="7">J58+J62</f>
        <v>71200</v>
      </c>
      <c r="K57" s="1">
        <f t="shared" si="7"/>
        <v>71200</v>
      </c>
      <c r="L57" s="6">
        <f t="shared" si="1"/>
        <v>213600</v>
      </c>
    </row>
    <row r="58" spans="1:12" s="44" customFormat="1" ht="19.5" customHeight="1">
      <c r="A58" s="57" t="s">
        <v>14</v>
      </c>
      <c r="B58" s="54" t="s">
        <v>1</v>
      </c>
      <c r="C58" s="54" t="s">
        <v>18</v>
      </c>
      <c r="D58" s="55">
        <v>3150113540</v>
      </c>
      <c r="E58" s="55">
        <v>244</v>
      </c>
      <c r="F58" s="58">
        <v>22500</v>
      </c>
      <c r="G58" s="58"/>
      <c r="H58" s="54" t="s">
        <v>28</v>
      </c>
      <c r="I58" s="1">
        <f>I59</f>
        <v>61500</v>
      </c>
      <c r="J58" s="1">
        <f t="shared" ref="J58:K58" si="8">J59</f>
        <v>61500</v>
      </c>
      <c r="K58" s="1">
        <f t="shared" si="8"/>
        <v>61500</v>
      </c>
      <c r="L58" s="6">
        <f t="shared" si="1"/>
        <v>184500</v>
      </c>
    </row>
    <row r="59" spans="1:12" ht="20.25" customHeight="1">
      <c r="A59" s="59" t="s">
        <v>14</v>
      </c>
      <c r="B59" s="60" t="s">
        <v>1</v>
      </c>
      <c r="C59" s="60" t="s">
        <v>18</v>
      </c>
      <c r="D59" s="3">
        <v>3150113540</v>
      </c>
      <c r="E59" s="3">
        <v>244</v>
      </c>
      <c r="F59" s="61">
        <v>22506</v>
      </c>
      <c r="G59" s="61"/>
      <c r="H59" s="60" t="s">
        <v>28</v>
      </c>
      <c r="I59" s="2">
        <f>5000+3000+3000+1200+48000+1300</f>
        <v>61500</v>
      </c>
      <c r="J59" s="2">
        <v>61500</v>
      </c>
      <c r="K59" s="2">
        <v>61500</v>
      </c>
      <c r="L59" s="6">
        <f t="shared" si="1"/>
        <v>184500</v>
      </c>
    </row>
    <row r="60" spans="1:12" ht="0.75" hidden="1" customHeight="1">
      <c r="A60" s="59" t="s">
        <v>15</v>
      </c>
      <c r="B60" s="60" t="s">
        <v>1</v>
      </c>
      <c r="C60" s="60" t="s">
        <v>18</v>
      </c>
      <c r="D60" s="3">
        <v>3120101010</v>
      </c>
      <c r="E60" s="3">
        <v>244</v>
      </c>
      <c r="F60" s="61">
        <v>22600</v>
      </c>
      <c r="G60" s="61"/>
      <c r="H60" s="60" t="s">
        <v>23</v>
      </c>
      <c r="I60" s="2"/>
      <c r="J60" s="2"/>
      <c r="K60" s="2"/>
      <c r="L60" s="6">
        <f t="shared" si="1"/>
        <v>0</v>
      </c>
    </row>
    <row r="61" spans="1:12" ht="0.75" hidden="1" customHeight="1">
      <c r="A61" s="59"/>
      <c r="B61" s="60"/>
      <c r="C61" s="60"/>
      <c r="D61" s="3"/>
      <c r="E61" s="3"/>
      <c r="F61" s="61"/>
      <c r="G61" s="61"/>
      <c r="H61" s="60"/>
      <c r="I61" s="2"/>
      <c r="J61" s="2"/>
      <c r="K61" s="2"/>
      <c r="L61" s="6">
        <f t="shared" si="1"/>
        <v>0</v>
      </c>
    </row>
    <row r="62" spans="1:12">
      <c r="A62" s="57" t="s">
        <v>21</v>
      </c>
      <c r="B62" s="54" t="s">
        <v>1</v>
      </c>
      <c r="C62" s="54" t="s">
        <v>18</v>
      </c>
      <c r="D62" s="55">
        <v>3150113540</v>
      </c>
      <c r="E62" s="55">
        <v>240</v>
      </c>
      <c r="F62" s="58">
        <v>22600</v>
      </c>
      <c r="G62" s="58"/>
      <c r="H62" s="54" t="s">
        <v>28</v>
      </c>
      <c r="I62" s="1">
        <f>SUM(I64:I65)+I63</f>
        <v>9700</v>
      </c>
      <c r="J62" s="1">
        <f t="shared" ref="J62:K62" si="9">SUM(J64:J65)+J63</f>
        <v>9700</v>
      </c>
      <c r="K62" s="1">
        <f t="shared" si="9"/>
        <v>9700</v>
      </c>
      <c r="L62" s="6">
        <f t="shared" si="1"/>
        <v>29100</v>
      </c>
    </row>
    <row r="63" spans="1:12" ht="17.25" customHeight="1">
      <c r="A63" s="59" t="s">
        <v>38</v>
      </c>
      <c r="B63" s="60" t="s">
        <v>1</v>
      </c>
      <c r="C63" s="60" t="s">
        <v>18</v>
      </c>
      <c r="D63" s="3">
        <v>3150113540</v>
      </c>
      <c r="E63" s="3">
        <v>242</v>
      </c>
      <c r="F63" s="61">
        <v>22607</v>
      </c>
      <c r="G63" s="61"/>
      <c r="H63" s="60" t="s">
        <v>28</v>
      </c>
      <c r="I63" s="2">
        <v>4200</v>
      </c>
      <c r="J63" s="2">
        <v>4200</v>
      </c>
      <c r="K63" s="2">
        <v>4200</v>
      </c>
      <c r="L63" s="6">
        <f t="shared" si="1"/>
        <v>12600</v>
      </c>
    </row>
    <row r="64" spans="1:12">
      <c r="A64" s="59" t="s">
        <v>22</v>
      </c>
      <c r="B64" s="60" t="s">
        <v>1</v>
      </c>
      <c r="C64" s="60" t="s">
        <v>18</v>
      </c>
      <c r="D64" s="3">
        <v>3150113540</v>
      </c>
      <c r="E64" s="3">
        <v>244</v>
      </c>
      <c r="F64" s="61">
        <v>22603</v>
      </c>
      <c r="G64" s="61"/>
      <c r="H64" s="60" t="s">
        <v>28</v>
      </c>
      <c r="I64" s="2">
        <v>4500</v>
      </c>
      <c r="J64" s="2">
        <v>4500</v>
      </c>
      <c r="K64" s="2">
        <v>4500</v>
      </c>
      <c r="L64" s="6">
        <f t="shared" si="1"/>
        <v>13500</v>
      </c>
    </row>
    <row r="65" spans="1:12">
      <c r="A65" s="59" t="s">
        <v>21</v>
      </c>
      <c r="B65" s="60" t="s">
        <v>1</v>
      </c>
      <c r="C65" s="60" t="s">
        <v>18</v>
      </c>
      <c r="D65" s="3">
        <v>3150113540</v>
      </c>
      <c r="E65" s="3">
        <v>244</v>
      </c>
      <c r="F65" s="61">
        <v>22607</v>
      </c>
      <c r="G65" s="61"/>
      <c r="H65" s="60" t="s">
        <v>28</v>
      </c>
      <c r="I65" s="2">
        <v>1000</v>
      </c>
      <c r="J65" s="2">
        <v>1000</v>
      </c>
      <c r="K65" s="2">
        <v>1000</v>
      </c>
      <c r="L65" s="6">
        <f t="shared" si="1"/>
        <v>3000</v>
      </c>
    </row>
    <row r="66" spans="1:12">
      <c r="A66" s="57" t="s">
        <v>49</v>
      </c>
      <c r="B66" s="54" t="s">
        <v>1</v>
      </c>
      <c r="C66" s="54" t="s">
        <v>18</v>
      </c>
      <c r="D66" s="55">
        <v>3830000000</v>
      </c>
      <c r="E66" s="3"/>
      <c r="F66" s="61"/>
      <c r="G66" s="61"/>
      <c r="H66" s="54" t="s">
        <v>28</v>
      </c>
      <c r="I66" s="1">
        <f>I67+I69+I71</f>
        <v>5000</v>
      </c>
      <c r="J66" s="1">
        <f t="shared" ref="J66:K66" si="10">J67+J69+J71</f>
        <v>5000</v>
      </c>
      <c r="K66" s="1">
        <f t="shared" si="10"/>
        <v>5000</v>
      </c>
      <c r="L66" s="6">
        <f t="shared" si="1"/>
        <v>15000</v>
      </c>
    </row>
    <row r="67" spans="1:12">
      <c r="A67" s="57" t="s">
        <v>35</v>
      </c>
      <c r="B67" s="54" t="s">
        <v>1</v>
      </c>
      <c r="C67" s="54" t="s">
        <v>18</v>
      </c>
      <c r="D67" s="55">
        <v>3830115520</v>
      </c>
      <c r="E67" s="55">
        <v>240</v>
      </c>
      <c r="F67" s="55"/>
      <c r="G67" s="55"/>
      <c r="H67" s="54" t="s">
        <v>28</v>
      </c>
      <c r="I67" s="1">
        <f>I68</f>
        <v>2000</v>
      </c>
      <c r="J67" s="1">
        <f>J68</f>
        <v>2000</v>
      </c>
      <c r="K67" s="1">
        <f>K68</f>
        <v>2000</v>
      </c>
      <c r="L67" s="6">
        <f t="shared" si="1"/>
        <v>6000</v>
      </c>
    </row>
    <row r="68" spans="1:12" ht="25.5">
      <c r="A68" s="59" t="s">
        <v>36</v>
      </c>
      <c r="B68" s="60" t="s">
        <v>1</v>
      </c>
      <c r="C68" s="60" t="s">
        <v>18</v>
      </c>
      <c r="D68" s="3">
        <v>3830115520</v>
      </c>
      <c r="E68" s="3">
        <v>244</v>
      </c>
      <c r="F68" s="3">
        <v>22506</v>
      </c>
      <c r="G68" s="3"/>
      <c r="H68" s="60" t="s">
        <v>28</v>
      </c>
      <c r="I68" s="2">
        <v>2000</v>
      </c>
      <c r="J68" s="2">
        <v>2000</v>
      </c>
      <c r="K68" s="2">
        <v>2000</v>
      </c>
      <c r="L68" s="6">
        <f t="shared" si="1"/>
        <v>6000</v>
      </c>
    </row>
    <row r="69" spans="1:12">
      <c r="A69" s="57" t="s">
        <v>39</v>
      </c>
      <c r="B69" s="54" t="s">
        <v>1</v>
      </c>
      <c r="C69" s="54" t="s">
        <v>18</v>
      </c>
      <c r="D69" s="55">
        <v>3830215530</v>
      </c>
      <c r="E69" s="55">
        <v>240</v>
      </c>
      <c r="F69" s="55"/>
      <c r="G69" s="55"/>
      <c r="H69" s="54" t="s">
        <v>28</v>
      </c>
      <c r="I69" s="1">
        <f>I70</f>
        <v>2000</v>
      </c>
      <c r="J69" s="1">
        <f>J70</f>
        <v>2000</v>
      </c>
      <c r="K69" s="1">
        <f>K70</f>
        <v>2000</v>
      </c>
      <c r="L69" s="6">
        <f t="shared" si="1"/>
        <v>6000</v>
      </c>
    </row>
    <row r="70" spans="1:12" ht="25.5">
      <c r="A70" s="59" t="s">
        <v>36</v>
      </c>
      <c r="B70" s="60" t="s">
        <v>1</v>
      </c>
      <c r="C70" s="60" t="s">
        <v>18</v>
      </c>
      <c r="D70" s="3">
        <v>3830215530</v>
      </c>
      <c r="E70" s="3">
        <v>244</v>
      </c>
      <c r="F70" s="3">
        <v>22506</v>
      </c>
      <c r="G70" s="3"/>
      <c r="H70" s="60" t="s">
        <v>28</v>
      </c>
      <c r="I70" s="2">
        <v>2000</v>
      </c>
      <c r="J70" s="2">
        <v>2000</v>
      </c>
      <c r="K70" s="2">
        <v>2000</v>
      </c>
      <c r="L70" s="6">
        <f t="shared" si="1"/>
        <v>6000</v>
      </c>
    </row>
    <row r="71" spans="1:12" ht="24" customHeight="1">
      <c r="A71" s="57" t="s">
        <v>40</v>
      </c>
      <c r="B71" s="54" t="s">
        <v>1</v>
      </c>
      <c r="C71" s="54" t="s">
        <v>18</v>
      </c>
      <c r="D71" s="55">
        <v>3830315520</v>
      </c>
      <c r="E71" s="55">
        <v>240</v>
      </c>
      <c r="F71" s="55">
        <v>22506</v>
      </c>
      <c r="G71" s="55"/>
      <c r="H71" s="54" t="s">
        <v>28</v>
      </c>
      <c r="I71" s="1">
        <f>I72</f>
        <v>1000</v>
      </c>
      <c r="J71" s="1">
        <f>J72</f>
        <v>1000</v>
      </c>
      <c r="K71" s="1">
        <f>K72</f>
        <v>1000</v>
      </c>
      <c r="L71" s="6">
        <f t="shared" si="1"/>
        <v>3000</v>
      </c>
    </row>
    <row r="72" spans="1:12" ht="25.5">
      <c r="A72" s="59" t="s">
        <v>36</v>
      </c>
      <c r="B72" s="60" t="s">
        <v>1</v>
      </c>
      <c r="C72" s="60" t="s">
        <v>18</v>
      </c>
      <c r="D72" s="3">
        <v>3830315520</v>
      </c>
      <c r="E72" s="3">
        <v>244</v>
      </c>
      <c r="F72" s="3">
        <v>22506</v>
      </c>
      <c r="G72" s="3"/>
      <c r="H72" s="60" t="s">
        <v>28</v>
      </c>
      <c r="I72" s="2">
        <v>1000</v>
      </c>
      <c r="J72" s="2">
        <v>1000</v>
      </c>
      <c r="K72" s="2">
        <v>1000</v>
      </c>
      <c r="L72" s="6">
        <f t="shared" si="1"/>
        <v>3000</v>
      </c>
    </row>
    <row r="73" spans="1:12" ht="51">
      <c r="A73" s="57" t="s">
        <v>50</v>
      </c>
      <c r="B73" s="54" t="s">
        <v>1</v>
      </c>
      <c r="C73" s="54" t="s">
        <v>18</v>
      </c>
      <c r="D73" s="55">
        <v>4100129600</v>
      </c>
      <c r="E73" s="55">
        <v>240</v>
      </c>
      <c r="F73" s="55"/>
      <c r="G73" s="55"/>
      <c r="H73" s="54"/>
      <c r="I73" s="63">
        <f>I74</f>
        <v>10000</v>
      </c>
      <c r="J73" s="63">
        <f>J74</f>
        <v>0</v>
      </c>
      <c r="K73" s="63">
        <f>K74</f>
        <v>80000</v>
      </c>
      <c r="L73" s="6">
        <f t="shared" si="1"/>
        <v>90000</v>
      </c>
    </row>
    <row r="74" spans="1:12" ht="25.5">
      <c r="A74" s="59" t="s">
        <v>36</v>
      </c>
      <c r="B74" s="60" t="s">
        <v>1</v>
      </c>
      <c r="C74" s="60" t="s">
        <v>18</v>
      </c>
      <c r="D74" s="3">
        <v>4100129600</v>
      </c>
      <c r="E74" s="3">
        <v>244</v>
      </c>
      <c r="F74" s="3">
        <v>22506</v>
      </c>
      <c r="G74" s="3"/>
      <c r="H74" s="60" t="s">
        <v>28</v>
      </c>
      <c r="I74" s="2">
        <v>10000</v>
      </c>
      <c r="J74" s="2">
        <v>0</v>
      </c>
      <c r="K74" s="2">
        <v>80000</v>
      </c>
      <c r="L74" s="6">
        <f t="shared" si="1"/>
        <v>90000</v>
      </c>
    </row>
    <row r="75" spans="1:12">
      <c r="A75" s="55" t="s">
        <v>77</v>
      </c>
      <c r="B75" s="3"/>
      <c r="C75" s="3"/>
      <c r="D75" s="3"/>
      <c r="E75" s="3"/>
      <c r="F75" s="3"/>
      <c r="G75" s="3"/>
      <c r="H75" s="3"/>
      <c r="I75" s="5">
        <f>I20+I24+I28+I50+I51+I57+I66+I73+I27</f>
        <v>5264900</v>
      </c>
      <c r="J75" s="5">
        <f t="shared" ref="J75:K75" si="11">J20+J24+J28+J50+J51+J57+J66+J73+J27</f>
        <v>5247800</v>
      </c>
      <c r="K75" s="5">
        <f t="shared" si="11"/>
        <v>5329800</v>
      </c>
      <c r="L75" s="6">
        <f t="shared" si="1"/>
        <v>15842500</v>
      </c>
    </row>
    <row r="77" spans="1:12">
      <c r="J77" s="64" t="s">
        <v>71</v>
      </c>
      <c r="L77" s="27">
        <v>1</v>
      </c>
    </row>
    <row r="78" spans="1:12">
      <c r="A78" s="9" t="s">
        <v>86</v>
      </c>
      <c r="J78" s="64" t="s">
        <v>72</v>
      </c>
      <c r="L78" s="27">
        <v>1</v>
      </c>
    </row>
    <row r="80" spans="1:12">
      <c r="A80" s="9" t="s">
        <v>87</v>
      </c>
    </row>
    <row r="82" spans="1:1">
      <c r="A82" s="9" t="s">
        <v>88</v>
      </c>
    </row>
    <row r="83" spans="1:1">
      <c r="A83" s="9" t="s">
        <v>78</v>
      </c>
    </row>
  </sheetData>
  <mergeCells count="11">
    <mergeCell ref="A1:K1"/>
    <mergeCell ref="A9:K9"/>
    <mergeCell ref="A17:A18"/>
    <mergeCell ref="B17:H17"/>
    <mergeCell ref="I17:K17"/>
    <mergeCell ref="F2:J2"/>
    <mergeCell ref="F3:J3"/>
    <mergeCell ref="E4:K4"/>
    <mergeCell ref="F5:J5"/>
    <mergeCell ref="F6:J6"/>
    <mergeCell ref="B10:E10"/>
  </mergeCells>
  <pageMargins left="0.19" right="0.19" top="0.74803149606299213" bottom="0.74803149606299213" header="0.31496062992125984" footer="0.31496062992125984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2022-01-18T06:21:37Z</dcterms:modified>
</cp:coreProperties>
</file>